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xr:revisionPtr revIDLastSave="0" documentId="13_ncr:1_{AA83E8E2-6381-4D8A-BBE6-225F22DBF41E}" xr6:coauthVersionLast="34" xr6:coauthVersionMax="34" xr10:uidLastSave="{00000000-0000-0000-0000-000000000000}"/>
  <bookViews>
    <workbookView xWindow="0" yWindow="0" windowWidth="28800" windowHeight="11985" xr2:uid="{00000000-000D-0000-FFFF-FFFF00000000}"/>
  </bookViews>
  <sheets>
    <sheet name="Obrazac za print" sheetId="1" r:id="rId1"/>
    <sheet name="Sheet2" sheetId="2" state="hidden" r:id="rId2"/>
  </sheets>
  <calcPr calcId="179017"/>
</workbook>
</file>

<file path=xl/calcChain.xml><?xml version="1.0" encoding="utf-8"?>
<calcChain xmlns="http://schemas.openxmlformats.org/spreadsheetml/2006/main">
  <c r="G20" i="1" l="1"/>
  <c r="B20" i="1"/>
  <c r="D26" i="2"/>
  <c r="G16" i="1" l="1"/>
  <c r="B16" i="1"/>
  <c r="D19" i="2"/>
  <c r="G24" i="1" l="1"/>
  <c r="G22" i="1"/>
  <c r="G18" i="1"/>
  <c r="G14" i="1"/>
  <c r="G12" i="1"/>
  <c r="B24" i="1"/>
  <c r="B22" i="1"/>
  <c r="B18" i="1"/>
  <c r="B14" i="1"/>
  <c r="B12" i="1"/>
  <c r="B9" i="1"/>
  <c r="D41" i="2"/>
  <c r="D42" i="2"/>
  <c r="D43" i="2"/>
  <c r="D44" i="2"/>
  <c r="D45" i="2"/>
  <c r="D46" i="2"/>
  <c r="D47" i="2"/>
  <c r="D35" i="2"/>
  <c r="D36" i="2"/>
  <c r="D37" i="2"/>
  <c r="D38" i="2"/>
  <c r="D29" i="2"/>
  <c r="D30" i="2"/>
  <c r="D31" i="2"/>
  <c r="D32" i="2"/>
  <c r="D22" i="2"/>
  <c r="D23" i="2"/>
  <c r="D24" i="2"/>
  <c r="D25" i="2"/>
  <c r="D17" i="2"/>
  <c r="D18" i="2"/>
  <c r="D10" i="2"/>
  <c r="D11" i="2"/>
  <c r="D12" i="2"/>
  <c r="D13" i="2"/>
  <c r="D14" i="2"/>
  <c r="D3" i="2"/>
  <c r="D4" i="2"/>
  <c r="D5" i="2"/>
  <c r="D6" i="2"/>
  <c r="D7" i="2"/>
  <c r="D2" i="2"/>
  <c r="B29" i="1"/>
</calcChain>
</file>

<file path=xl/sharedStrings.xml><?xml version="1.0" encoding="utf-8"?>
<sst xmlns="http://schemas.openxmlformats.org/spreadsheetml/2006/main" count="70" uniqueCount="42">
  <si>
    <t>Ime i prezime:</t>
  </si>
  <si>
    <t>JMBAG:</t>
  </si>
  <si>
    <t>Smjer</t>
  </si>
  <si>
    <t>(vlastoručni potpis)</t>
  </si>
  <si>
    <t>Odaberite smjer:</t>
  </si>
  <si>
    <t>U  Zagrebu,</t>
  </si>
  <si>
    <t>UPIS IZBORNIH KOLEGIJA NA 2. GODINI DIPLOMSKOG STUDIJA PROMET</t>
  </si>
  <si>
    <t>Semestar 3</t>
  </si>
  <si>
    <t>(upis minimalno 10 ECTS bodova)</t>
  </si>
  <si>
    <t>Dinamika prijevoznih sredstava</t>
  </si>
  <si>
    <t>Ergonomija u prometu</t>
  </si>
  <si>
    <t>Menadžment u prometu</t>
  </si>
  <si>
    <t>Prijevozna logistika II</t>
  </si>
  <si>
    <t>Prometna signalizacija</t>
  </si>
  <si>
    <t>Zaštita u prometu</t>
  </si>
  <si>
    <t>Cestovni</t>
  </si>
  <si>
    <t>Gradski</t>
  </si>
  <si>
    <t>Tarife i sustav naplate</t>
  </si>
  <si>
    <t>Tehnološki modeli prijevoza putnika u gradovima</t>
  </si>
  <si>
    <t>IKP</t>
  </si>
  <si>
    <t>Napredne baze podataka</t>
  </si>
  <si>
    <t>Sustavi pomoćnih tehnologija u prometu</t>
  </si>
  <si>
    <t>Poštanski</t>
  </si>
  <si>
    <t>Baze podataka</t>
  </si>
  <si>
    <t>Računalne mreže</t>
  </si>
  <si>
    <t>Vodni</t>
  </si>
  <si>
    <t>Robno transportni centri</t>
  </si>
  <si>
    <t>Zračni</t>
  </si>
  <si>
    <t>Nekonvencionalno zrakoplovstvo</t>
  </si>
  <si>
    <t>Teorija prometnih tokova</t>
  </si>
  <si>
    <t>Željeznički</t>
  </si>
  <si>
    <t>Operativno upravljanje željezničkim prometom</t>
  </si>
  <si>
    <t>Simulacijske metode u željezničkom prometu</t>
  </si>
  <si>
    <t>Tehnologija žičarskog prometa</t>
  </si>
  <si>
    <t>Upravljanje razvojem i investicijama</t>
  </si>
  <si>
    <t>Tračnički urbani sustavi</t>
  </si>
  <si>
    <t>(upis minimalno 13 ECTS bodova)</t>
  </si>
  <si>
    <t>(upis minimalno 12 ECTS bodova)</t>
  </si>
  <si>
    <t>Nema ponuđenih predmeta</t>
  </si>
  <si>
    <t>(0)</t>
  </si>
  <si>
    <t>Forenzička analiza informacijsko komunikacijskog sustava</t>
  </si>
  <si>
    <t>Komunikologija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</si>
</sst>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2" borderId="1" xfId="0" applyFill="1" applyBorder="1"/>
    <xf numFmtId="0" fontId="1" fillId="2" borderId="0" xfId="0" applyFont="1" applyFill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1" fillId="2" borderId="0" xfId="0" applyFont="1" applyFill="1" applyAlignment="1">
      <alignment horizontal="left"/>
    </xf>
    <xf numFmtId="0" fontId="1" fillId="2" borderId="3" xfId="0" applyFont="1" applyFill="1" applyBorder="1"/>
    <xf numFmtId="0" fontId="0" fillId="2" borderId="3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vertical="center"/>
    </xf>
    <xf numFmtId="0" fontId="0" fillId="2" borderId="0" xfId="0" applyFill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2" borderId="0" xfId="0" applyFill="1" applyAlignment="1">
      <alignment horizontal="left" vertical="center"/>
    </xf>
    <xf numFmtId="49" fontId="0" fillId="0" borderId="0" xfId="0" applyNumberFormat="1" applyFill="1"/>
    <xf numFmtId="0" fontId="0" fillId="2" borderId="1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left" vertical="center"/>
    </xf>
    <xf numFmtId="164" fontId="2" fillId="2" borderId="1" xfId="0" applyNumberFormat="1" applyFont="1" applyFill="1" applyBorder="1" applyAlignment="1" applyProtection="1">
      <alignment horizontal="center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771525</xdr:colOff>
          <xdr:row>17</xdr:row>
          <xdr:rowOff>76200</xdr:rowOff>
        </xdr:from>
        <xdr:to>
          <xdr:col>5</xdr:col>
          <xdr:colOff>438150</xdr:colOff>
          <xdr:row>17</xdr:row>
          <xdr:rowOff>295275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771525</xdr:colOff>
          <xdr:row>19</xdr:row>
          <xdr:rowOff>76200</xdr:rowOff>
        </xdr:from>
        <xdr:to>
          <xdr:col>5</xdr:col>
          <xdr:colOff>447675</xdr:colOff>
          <xdr:row>19</xdr:row>
          <xdr:rowOff>295275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771525</xdr:colOff>
          <xdr:row>21</xdr:row>
          <xdr:rowOff>76200</xdr:rowOff>
        </xdr:from>
        <xdr:to>
          <xdr:col>5</xdr:col>
          <xdr:colOff>447675</xdr:colOff>
          <xdr:row>21</xdr:row>
          <xdr:rowOff>295275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771525</xdr:colOff>
          <xdr:row>23</xdr:row>
          <xdr:rowOff>66675</xdr:rowOff>
        </xdr:from>
        <xdr:to>
          <xdr:col>5</xdr:col>
          <xdr:colOff>447675</xdr:colOff>
          <xdr:row>23</xdr:row>
          <xdr:rowOff>285750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771525</xdr:colOff>
          <xdr:row>15</xdr:row>
          <xdr:rowOff>76200</xdr:rowOff>
        </xdr:from>
        <xdr:to>
          <xdr:col>5</xdr:col>
          <xdr:colOff>438150</xdr:colOff>
          <xdr:row>15</xdr:row>
          <xdr:rowOff>295275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771525</xdr:colOff>
          <xdr:row>11</xdr:row>
          <xdr:rowOff>76200</xdr:rowOff>
        </xdr:from>
        <xdr:to>
          <xdr:col>5</xdr:col>
          <xdr:colOff>438150</xdr:colOff>
          <xdr:row>11</xdr:row>
          <xdr:rowOff>295275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771525</xdr:colOff>
          <xdr:row>13</xdr:row>
          <xdr:rowOff>76200</xdr:rowOff>
        </xdr:from>
        <xdr:to>
          <xdr:col>5</xdr:col>
          <xdr:colOff>438150</xdr:colOff>
          <xdr:row>13</xdr:row>
          <xdr:rowOff>295275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36"/>
  <sheetViews>
    <sheetView tabSelected="1" zoomScale="85" zoomScaleNormal="85" workbookViewId="0">
      <selection activeCell="B1" sqref="B1:E1"/>
    </sheetView>
  </sheetViews>
  <sheetFormatPr defaultColWidth="9.1328125" defaultRowHeight="14.25" x14ac:dyDescent="0.45"/>
  <cols>
    <col min="1" max="1" width="16.59765625" style="10" customWidth="1"/>
    <col min="2" max="8" width="9.1328125" style="10"/>
    <col min="9" max="17" width="9.1328125" style="11"/>
    <col min="18" max="16384" width="9.1328125" style="10"/>
  </cols>
  <sheetData>
    <row r="1" spans="1:17" ht="30" customHeight="1" x14ac:dyDescent="0.5">
      <c r="A1" s="1" t="s">
        <v>0</v>
      </c>
      <c r="B1" s="18"/>
      <c r="C1" s="18"/>
      <c r="D1" s="18"/>
      <c r="E1" s="18"/>
      <c r="F1" s="2"/>
      <c r="G1" s="2"/>
      <c r="H1" s="2"/>
    </row>
    <row r="2" spans="1:17" ht="6.95" customHeight="1" x14ac:dyDescent="0.45">
      <c r="A2" s="2"/>
      <c r="B2" s="13"/>
      <c r="C2" s="13"/>
      <c r="D2" s="13"/>
      <c r="E2" s="13"/>
      <c r="F2" s="2"/>
      <c r="G2" s="2"/>
      <c r="H2" s="2"/>
    </row>
    <row r="3" spans="1:17" ht="30" customHeight="1" x14ac:dyDescent="0.5">
      <c r="A3" s="1" t="s">
        <v>1</v>
      </c>
      <c r="B3" s="19"/>
      <c r="C3" s="19"/>
      <c r="D3" s="19"/>
      <c r="E3" s="19"/>
      <c r="F3" s="2"/>
      <c r="G3" s="2"/>
      <c r="H3" s="2"/>
    </row>
    <row r="4" spans="1:17" ht="6.95" customHeight="1" x14ac:dyDescent="0.45">
      <c r="A4" s="2"/>
      <c r="B4" s="13"/>
      <c r="C4" s="13"/>
      <c r="D4" s="13"/>
      <c r="E4" s="13"/>
      <c r="F4" s="2"/>
      <c r="G4" s="2"/>
      <c r="H4" s="2"/>
    </row>
    <row r="5" spans="1:17" ht="30" customHeight="1" x14ac:dyDescent="0.5">
      <c r="A5" s="1" t="s">
        <v>4</v>
      </c>
      <c r="B5" s="18" t="s">
        <v>2</v>
      </c>
      <c r="C5" s="18"/>
      <c r="D5" s="18"/>
      <c r="E5" s="18"/>
      <c r="F5" s="2"/>
      <c r="G5" s="2"/>
      <c r="H5" s="2"/>
    </row>
    <row r="6" spans="1:17" ht="30" customHeight="1" x14ac:dyDescent="0.45">
      <c r="A6" s="2"/>
      <c r="B6" s="2"/>
      <c r="C6" s="2"/>
      <c r="D6" s="2"/>
      <c r="E6" s="2"/>
      <c r="F6" s="2"/>
      <c r="G6" s="2"/>
      <c r="H6" s="2"/>
    </row>
    <row r="7" spans="1:17" ht="39.75" customHeight="1" x14ac:dyDescent="0.45">
      <c r="A7" s="23" t="s">
        <v>6</v>
      </c>
      <c r="B7" s="23"/>
      <c r="C7" s="23"/>
      <c r="D7" s="23"/>
      <c r="E7" s="23"/>
      <c r="F7" s="23"/>
      <c r="G7" s="23"/>
      <c r="H7" s="23"/>
      <c r="I7" s="14"/>
    </row>
    <row r="8" spans="1:17" ht="30" customHeight="1" x14ac:dyDescent="0.45">
      <c r="A8" s="2"/>
      <c r="B8" s="2"/>
      <c r="C8" s="2"/>
      <c r="D8" s="2"/>
      <c r="E8" s="2"/>
      <c r="F8" s="2"/>
      <c r="G8" s="2"/>
      <c r="H8" s="2"/>
    </row>
    <row r="9" spans="1:17" s="11" customFormat="1" ht="14.65" thickBot="1" x14ac:dyDescent="0.5">
      <c r="A9" s="8" t="s">
        <v>7</v>
      </c>
      <c r="B9" s="9" t="str">
        <f>IF(B5="Cestovni promet",Sheet2!D1,IF(B5="Gradski promet",Sheet2!D9,IF(B5="Informacijsko komunikacijski promet",Sheet2!D16,IF(B5="Poštanski promet",Sheet2!D21,IF(B5="Vodni promet",Sheet2!D28,IF(B5="Zračni promet",Sheet2!D34,IF(B5="Željeznički promet",Sheet2!D40, "Niste odabrali smjer")))))))</f>
        <v>Niste odabrali smjer</v>
      </c>
      <c r="C9" s="9"/>
      <c r="D9" s="9"/>
      <c r="E9" s="9"/>
      <c r="F9" s="9"/>
      <c r="G9" s="9"/>
      <c r="H9" s="9"/>
    </row>
    <row r="10" spans="1:17" ht="6.95" customHeight="1" x14ac:dyDescent="0.45">
      <c r="A10" s="4"/>
      <c r="B10" s="2"/>
      <c r="C10" s="2"/>
      <c r="D10" s="2"/>
      <c r="E10" s="2"/>
      <c r="F10" s="2"/>
      <c r="G10" s="2"/>
      <c r="H10" s="2"/>
    </row>
    <row r="11" spans="1:17" ht="6.95" customHeight="1" x14ac:dyDescent="0.45">
      <c r="A11" s="7"/>
      <c r="B11" s="7"/>
      <c r="C11" s="2"/>
      <c r="D11" s="2"/>
      <c r="E11" s="2"/>
      <c r="F11" s="2"/>
      <c r="G11" s="2"/>
      <c r="H11" s="2"/>
    </row>
    <row r="12" spans="1:17" ht="30" customHeight="1" x14ac:dyDescent="0.45">
      <c r="A12" s="5"/>
      <c r="B12" s="24" t="str">
        <f>IF(B5="Cestovni promet",Sheet2!B2,IF(B5="Gradski promet",Sheet2!B10,IF(B5="Informacijsko komunikacijski promet",Sheet2!B17,IF(B5="Poštanski promet",Sheet2!B22,IF(B5="Vodni promet",Sheet2!B29,IF(B5="Zračni promet",Sheet2!B35,IF(B5="Željeznički promet",Sheet2!B41, "Niste odabrali smjer")))))))</f>
        <v>Niste odabrali smjer</v>
      </c>
      <c r="C12" s="24"/>
      <c r="D12" s="24"/>
      <c r="E12" s="24"/>
      <c r="F12" s="24"/>
      <c r="G12" s="16" t="str">
        <f>IF(B5="Cestovni promet",Sheet2!D2,IF(B5="Gradski promet",Sheet2!D10,IF(B5="Informacijsko komunikacijski promet",Sheet2!D17,IF(B5="Poštanski promet",Sheet2!D22,IF(B5="Vodni promet",Sheet2!D29,IF(B5="Zračni promet",Sheet2!D35,IF(B5="Željeznički promet",Sheet2!D41, Sheet2!J25)))))))</f>
        <v>(0)</v>
      </c>
      <c r="H12" s="2"/>
    </row>
    <row r="13" spans="1:17" s="12" customFormat="1" ht="6.95" customHeight="1" x14ac:dyDescent="0.45">
      <c r="A13" s="5"/>
      <c r="B13" s="5"/>
      <c r="C13" s="5"/>
      <c r="D13" s="5"/>
      <c r="E13" s="5"/>
      <c r="F13" s="5"/>
      <c r="G13" s="5"/>
      <c r="H13" s="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30" customHeight="1" x14ac:dyDescent="0.45">
      <c r="A14" s="5"/>
      <c r="B14" s="24" t="str">
        <f>IF(B5="Cestovni promet",Sheet2!B3,IF(B5="Gradski promet",Sheet2!B11,IF(B5="Informacijsko komunikacijski promet",Sheet2!B18,IF(B5="Poštanski promet",Sheet2!B23,IF(B5="Vodni promet",Sheet2!B30,IF(B5="Zračni promet",Sheet2!B36,IF(B5="Željeznički promet",Sheet2!B42, "Niste odabrali smjer")))))))</f>
        <v>Niste odabrali smjer</v>
      </c>
      <c r="C14" s="24"/>
      <c r="D14" s="24"/>
      <c r="E14" s="24"/>
      <c r="F14" s="24"/>
      <c r="G14" s="16" t="str">
        <f>IF(B5="Cestovni promet",Sheet2!D3,IF(B5="Gradski promet",Sheet2!D11,IF(B5="Informacijsko komunikacijski promet",Sheet2!D18,IF(B5="Poštanski promet",Sheet2!D23,IF(B5="Vodni promet",Sheet2!D30,IF(B5="Zračni promet",Sheet2!D36,IF(B5="Željeznički promet",Sheet2!D42, "(0)")))))))</f>
        <v>(0)</v>
      </c>
      <c r="H14" s="2"/>
    </row>
    <row r="15" spans="1:17" s="12" customFormat="1" ht="6.95" customHeight="1" x14ac:dyDescent="0.45">
      <c r="A15" s="5"/>
      <c r="B15" s="5"/>
      <c r="C15" s="5"/>
      <c r="D15" s="5"/>
      <c r="E15" s="5"/>
      <c r="F15" s="5"/>
      <c r="G15" s="5"/>
      <c r="H15" s="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30" customHeight="1" x14ac:dyDescent="0.45">
      <c r="A16" s="5"/>
      <c r="B16" s="24" t="str">
        <f>IF(B5="Cestovni promet",Sheet2!B4,IF(B5="Gradski promet",Sheet2!B12,IF(B5="Informacijsko komunikacijski promet",Sheet2!B19,IF(B5="Poštanski promet",Sheet2!B24,IF(B5="Vodni promet",Sheet2!B31,IF(B5="Zračni promet",Sheet2!B37,IF(B5="Željeznički promet",Sheet2!B43, "Niste odabrali smjer")))))))</f>
        <v>Niste odabrali smjer</v>
      </c>
      <c r="C16" s="24"/>
      <c r="D16" s="24"/>
      <c r="E16" s="24"/>
      <c r="F16" s="24"/>
      <c r="G16" s="16" t="str">
        <f>IF(B5="Cestovni promet",Sheet2!D4,IF(B5="Gradski promet",Sheet2!D12,IF(B5="Informacijsko komunikacijski promet",Sheet2!D19,IF(B5="Poštanski promet",Sheet2!D24,IF(B5="Vodni promet",Sheet2!D31,IF(B5="Zračni promet",Sheet2!D37,IF(B5="Željeznički promet",Sheet2!D43, "(0)")))))))</f>
        <v>(0)</v>
      </c>
      <c r="H16" s="2"/>
    </row>
    <row r="17" spans="1:17" s="12" customFormat="1" ht="6.95" customHeight="1" x14ac:dyDescent="0.45">
      <c r="A17" s="5"/>
      <c r="B17" s="5"/>
      <c r="C17" s="5"/>
      <c r="D17" s="5"/>
      <c r="E17" s="5"/>
      <c r="F17" s="5"/>
      <c r="G17" s="5"/>
      <c r="H17" s="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30" customHeight="1" x14ac:dyDescent="0.45">
      <c r="A18" s="5"/>
      <c r="B18" s="24" t="str">
        <f>IF(B5="Cestovni promet",Sheet2!B5,IF(B5="Gradski promet",Sheet2!B13,IF(B5="Informacijsko komunikacijski promet",Sheet2!G18,IF(B5="Poštanski promet",Sheet2!B25,IF(B5="Vodni promet",Sheet2!B32,IF(B5="Zračni promet",Sheet2!B38,IF(B5="Željeznički promet",Sheet2!B44, "Niste odabrali smjer")))))))</f>
        <v>Niste odabrali smjer</v>
      </c>
      <c r="C18" s="24"/>
      <c r="D18" s="24"/>
      <c r="E18" s="24"/>
      <c r="F18" s="24"/>
      <c r="G18" s="16" t="str">
        <f>IF(B5="Cestovni promet",Sheet2!D5,IF(B5="Gradski promet",Sheet2!D13,IF(B5="Informacijsko komunikacijski promet","(0)",IF(B5="Poštanski promet",Sheet2!D25,IF(B5="Vodni promet",Sheet2!D32,IF(B5="Zračni promet",Sheet2!D38,IF(B5="Željeznički promet",Sheet2!D44, "(0)")))))))</f>
        <v>(0)</v>
      </c>
      <c r="H18" s="2"/>
    </row>
    <row r="19" spans="1:17" ht="6.95" customHeight="1" x14ac:dyDescent="0.45">
      <c r="A19" s="5"/>
      <c r="B19" s="5"/>
      <c r="C19" s="5"/>
      <c r="D19" s="5"/>
      <c r="E19" s="5"/>
      <c r="F19" s="2"/>
      <c r="G19" s="6"/>
      <c r="H19" s="2"/>
    </row>
    <row r="20" spans="1:17" ht="30" customHeight="1" x14ac:dyDescent="0.45">
      <c r="A20" s="5"/>
      <c r="B20" s="21" t="str">
        <f>IF(B5="Cestovni promet",Sheet2!B6,IF(B5="Gradski promet",Sheet2!B14,IF(B5="Informacijsko komunikacijski promet",Sheet2!G18,IF(B5="Poštanski promet",Sheet2!B26,IF(B5="Vodni promet",Sheet2!G32,IF(B5="Zračni promet",Sheet2!G38,IF(B5="Željeznički promet",Sheet2!B45, "Niste odabrali smjer")))))))</f>
        <v>Niste odabrali smjer</v>
      </c>
      <c r="C20" s="21"/>
      <c r="D20" s="21"/>
      <c r="E20" s="21"/>
      <c r="F20" s="21"/>
      <c r="G20" s="6" t="str">
        <f>IF(B5="Cestovni promet",Sheet2!D6,IF(B5="Gradski promet",Sheet2!D14,IF(B5="Informacijsko komunikacijski promet","(0)",IF(B5="Poštanski promet",Sheet2!D26,IF(B5="Vodni promet","(0)",IF(B5="Zračni promet","(0)",IF(B5="Željeznički promet",Sheet2!D45, "(0)")))))))</f>
        <v>(0)</v>
      </c>
      <c r="H20" s="2"/>
    </row>
    <row r="21" spans="1:17" ht="6.95" customHeight="1" x14ac:dyDescent="0.45">
      <c r="A21" s="5"/>
      <c r="B21" s="5"/>
      <c r="C21" s="5"/>
      <c r="D21" s="5"/>
      <c r="E21" s="5"/>
      <c r="F21" s="2"/>
      <c r="G21" s="6"/>
      <c r="H21" s="2"/>
    </row>
    <row r="22" spans="1:17" ht="30" customHeight="1" x14ac:dyDescent="0.45">
      <c r="A22" s="5"/>
      <c r="B22" s="21" t="str">
        <f>IF(B5="Cestovni promet",Sheet2!B7,IF(B5="Gradski promet",Sheet2!G14,IF(B5="Informacijsko komunikacijski promet",Sheet2!G18,IF(B5="Poštanski promet",Sheet2!G25,IF(B5="Vodni promet",Sheet2!G32,IF(B5="Zračni promet",Sheet2!G38,IF(B5="Željeznički promet",Sheet2!B46, "Niste odabrali smjer")))))))</f>
        <v>Niste odabrali smjer</v>
      </c>
      <c r="C22" s="21"/>
      <c r="D22" s="21"/>
      <c r="E22" s="21"/>
      <c r="F22" s="21"/>
      <c r="G22" s="6" t="str">
        <f>IF(B5="Cestovni promet",Sheet2!D7,IF(B5="Gradski promet","(0)",IF(B5="Informacijsko komunikacijski promet","(0)",IF(B5="Poštanski promet","(0)",IF(B5="Vodni promet","(0)",IF(B5="Zračni promet","(0)",IF(B5="Željeznički promet",Sheet2!D46, "(0)")))))))</f>
        <v>(0)</v>
      </c>
      <c r="H22" s="2"/>
    </row>
    <row r="23" spans="1:17" ht="6.95" customHeight="1" x14ac:dyDescent="0.45">
      <c r="A23" s="5"/>
      <c r="B23" s="5"/>
      <c r="C23" s="5"/>
      <c r="D23" s="5"/>
      <c r="E23" s="5"/>
      <c r="F23" s="2"/>
      <c r="G23" s="6"/>
      <c r="H23" s="2"/>
    </row>
    <row r="24" spans="1:17" ht="30" customHeight="1" x14ac:dyDescent="0.45">
      <c r="A24" s="5"/>
      <c r="B24" s="21" t="str">
        <f>IF(B5="Cestovni promet",Sheet2!G7,IF(B5="Gradski promet",Sheet2!G14,IF(B5="Informacijsko komunikacijski promet",Sheet2!G18,IF(B5="Poštanski promet",Sheet2!G25,IF(B5="Vodni promet",Sheet2!G32,IF(B5="Zračni promet",Sheet2!G38,IF(B5="Željeznički promet",Sheet2!B47, "Niste odabrali smjer")))))))</f>
        <v>Niste odabrali smjer</v>
      </c>
      <c r="C24" s="21"/>
      <c r="D24" s="21"/>
      <c r="E24" s="21"/>
      <c r="F24" s="21"/>
      <c r="G24" s="6" t="str">
        <f>IF(B5="Cestovni promet","(0)",IF(B5="Gradski promet","(0)",IF(B5="Informacijsko komunikacijski promet","(0)",IF(B5="Poštanski promet","(0)",IF(B5="Vodni promet","(0)",IF(B5="Zračni promet","(0)",IF(B5="Željeznički promet",Sheet2!D47, "(0)")))))))</f>
        <v>(0)</v>
      </c>
      <c r="H24" s="2"/>
    </row>
    <row r="25" spans="1:17" ht="6.95" customHeight="1" x14ac:dyDescent="0.45">
      <c r="A25" s="5"/>
      <c r="B25" s="5"/>
      <c r="C25" s="5"/>
      <c r="D25" s="5"/>
      <c r="E25" s="5"/>
      <c r="F25" s="2"/>
      <c r="G25" s="6"/>
      <c r="H25" s="2"/>
    </row>
    <row r="26" spans="1:17" x14ac:dyDescent="0.45">
      <c r="A26" s="2"/>
      <c r="B26" s="2"/>
      <c r="C26" s="2"/>
      <c r="D26" s="2"/>
      <c r="E26" s="2"/>
      <c r="F26" s="2"/>
      <c r="G26" s="2"/>
      <c r="H26" s="2"/>
    </row>
    <row r="27" spans="1:17" x14ac:dyDescent="0.45">
      <c r="A27" s="2"/>
      <c r="B27" s="2"/>
      <c r="C27" s="2"/>
      <c r="D27" s="2"/>
      <c r="E27" s="2"/>
      <c r="F27" s="2"/>
      <c r="G27" s="2"/>
      <c r="H27" s="2"/>
    </row>
    <row r="28" spans="1:17" x14ac:dyDescent="0.45">
      <c r="A28" s="2"/>
      <c r="B28" s="2"/>
      <c r="C28" s="2"/>
      <c r="D28" s="2"/>
      <c r="E28" s="2"/>
      <c r="F28" s="2"/>
      <c r="G28" s="2"/>
      <c r="H28" s="2"/>
    </row>
    <row r="29" spans="1:17" ht="15.75" x14ac:dyDescent="0.5">
      <c r="A29" s="1" t="s">
        <v>5</v>
      </c>
      <c r="B29" s="22">
        <f ca="1">TODAY()</f>
        <v>43294</v>
      </c>
      <c r="C29" s="22"/>
      <c r="D29" s="2"/>
      <c r="E29" s="2"/>
      <c r="F29" s="2"/>
      <c r="G29" s="2"/>
      <c r="H29" s="2"/>
    </row>
    <row r="30" spans="1:17" x14ac:dyDescent="0.45">
      <c r="A30" s="2"/>
      <c r="B30" s="20"/>
      <c r="C30" s="20"/>
      <c r="D30" s="2"/>
      <c r="E30" s="2"/>
      <c r="F30" s="2"/>
      <c r="G30" s="2"/>
      <c r="H30" s="2"/>
    </row>
    <row r="31" spans="1:17" x14ac:dyDescent="0.45">
      <c r="A31" s="2"/>
      <c r="B31" s="2"/>
      <c r="C31" s="2"/>
      <c r="D31" s="2"/>
      <c r="E31" s="2"/>
      <c r="F31" s="2"/>
      <c r="G31" s="2"/>
      <c r="H31" s="2"/>
    </row>
    <row r="32" spans="1:17" x14ac:dyDescent="0.45">
      <c r="A32" s="2"/>
      <c r="B32" s="2"/>
      <c r="C32" s="2"/>
      <c r="D32" s="2"/>
      <c r="E32" s="2"/>
      <c r="F32" s="3"/>
      <c r="G32" s="3"/>
      <c r="H32" s="3"/>
    </row>
    <row r="33" spans="1:8" x14ac:dyDescent="0.45">
      <c r="A33" s="2"/>
      <c r="B33" s="2"/>
      <c r="C33" s="2"/>
      <c r="D33" s="2"/>
      <c r="E33" s="2"/>
      <c r="F33" s="20" t="s">
        <v>3</v>
      </c>
      <c r="G33" s="20"/>
      <c r="H33" s="20"/>
    </row>
    <row r="34" spans="1:8" x14ac:dyDescent="0.45">
      <c r="A34" s="2"/>
      <c r="B34" s="2"/>
      <c r="C34" s="2"/>
      <c r="D34" s="2"/>
      <c r="E34" s="2"/>
      <c r="F34" s="2"/>
      <c r="G34" s="2"/>
      <c r="H34" s="2"/>
    </row>
    <row r="35" spans="1:8" x14ac:dyDescent="0.45">
      <c r="A35" s="2"/>
      <c r="B35" s="2"/>
      <c r="C35" s="2"/>
      <c r="D35" s="2"/>
      <c r="E35" s="2"/>
      <c r="F35" s="2"/>
      <c r="G35" s="2"/>
      <c r="H35" s="2"/>
    </row>
    <row r="36" spans="1:8" x14ac:dyDescent="0.45">
      <c r="A36" s="2"/>
      <c r="B36" s="2"/>
      <c r="C36" s="2"/>
      <c r="D36" s="2"/>
      <c r="E36" s="2"/>
      <c r="F36" s="2"/>
      <c r="G36" s="2"/>
      <c r="H36" s="2"/>
    </row>
  </sheetData>
  <sheetProtection algorithmName="SHA-512" hashValue="fV6p09fL+4aRrWuoxgDa9KO7AG47gP7C47CKaUkWqLakGw/iBFsD7kqYKO8oIGx2aXGXFLS+Qidw8QYj/yQaSQ==" saltValue="b7WxCgjzY5mPgF4jobTJuw==" spinCount="100000" sheet="1" objects="1" scenarios="1" selectLockedCells="1"/>
  <mergeCells count="14">
    <mergeCell ref="B1:E1"/>
    <mergeCell ref="B3:E3"/>
    <mergeCell ref="B5:E5"/>
    <mergeCell ref="F33:H33"/>
    <mergeCell ref="B20:F20"/>
    <mergeCell ref="B22:F22"/>
    <mergeCell ref="B24:F24"/>
    <mergeCell ref="B29:C29"/>
    <mergeCell ref="A7:H7"/>
    <mergeCell ref="B18:F18"/>
    <mergeCell ref="B30:C30"/>
    <mergeCell ref="B16:F16"/>
    <mergeCell ref="B12:F12"/>
    <mergeCell ref="B14:F14"/>
  </mergeCells>
  <dataValidations xWindow="196" yWindow="379" count="2">
    <dataValidation operator="greaterThan" allowBlank="1" showInputMessage="1" errorTitle="Pogrešan unos" error="Dopuštene su samo brojčane vrijednosti!" sqref="B3:E3" xr:uid="{00000000-0002-0000-0000-000000000000}"/>
    <dataValidation type="list" allowBlank="1" showInputMessage="1" showErrorMessage="1" sqref="B5:E5" xr:uid="{00000000-0002-0000-0000-000001000000}">
      <formula1>"Smjer, Cestovni promet, Gradski promet, Informacijsko komunikacijski promet, Poštanski promet, Vodni promet, Zračni promet, Željeznički promet"</formula1>
    </dataValidation>
  </dataValidations>
  <pageMargins left="0.7" right="0.7" top="0.75" bottom="0.75" header="0.3" footer="0.3"/>
  <pageSetup paperSize="9" orientation="portrait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0</xdr:col>
                    <xdr:colOff>771525</xdr:colOff>
                    <xdr:row>17</xdr:row>
                    <xdr:rowOff>76200</xdr:rowOff>
                  </from>
                  <to>
                    <xdr:col>5</xdr:col>
                    <xdr:colOff>438150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0</xdr:col>
                    <xdr:colOff>771525</xdr:colOff>
                    <xdr:row>19</xdr:row>
                    <xdr:rowOff>76200</xdr:rowOff>
                  </from>
                  <to>
                    <xdr:col>5</xdr:col>
                    <xdr:colOff>447675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0</xdr:col>
                    <xdr:colOff>771525</xdr:colOff>
                    <xdr:row>21</xdr:row>
                    <xdr:rowOff>76200</xdr:rowOff>
                  </from>
                  <to>
                    <xdr:col>5</xdr:col>
                    <xdr:colOff>447675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0</xdr:col>
                    <xdr:colOff>771525</xdr:colOff>
                    <xdr:row>23</xdr:row>
                    <xdr:rowOff>66675</xdr:rowOff>
                  </from>
                  <to>
                    <xdr:col>5</xdr:col>
                    <xdr:colOff>447675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0</xdr:col>
                    <xdr:colOff>771525</xdr:colOff>
                    <xdr:row>15</xdr:row>
                    <xdr:rowOff>76200</xdr:rowOff>
                  </from>
                  <to>
                    <xdr:col>5</xdr:col>
                    <xdr:colOff>438150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0</xdr:col>
                    <xdr:colOff>771525</xdr:colOff>
                    <xdr:row>11</xdr:row>
                    <xdr:rowOff>76200</xdr:rowOff>
                  </from>
                  <to>
                    <xdr:col>5</xdr:col>
                    <xdr:colOff>438150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autoFill="0" autoLine="0" autoPict="0">
                <anchor moveWithCells="1">
                  <from>
                    <xdr:col>0</xdr:col>
                    <xdr:colOff>771525</xdr:colOff>
                    <xdr:row>13</xdr:row>
                    <xdr:rowOff>76200</xdr:rowOff>
                  </from>
                  <to>
                    <xdr:col>5</xdr:col>
                    <xdr:colOff>438150</xdr:colOff>
                    <xdr:row>13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J47"/>
  <sheetViews>
    <sheetView topLeftCell="A8" workbookViewId="0">
      <selection activeCell="D26" sqref="D26"/>
    </sheetView>
  </sheetViews>
  <sheetFormatPr defaultColWidth="9.1328125" defaultRowHeight="14.25" x14ac:dyDescent="0.45"/>
  <cols>
    <col min="1" max="1" width="9.1328125" style="10"/>
    <col min="2" max="2" width="26.1328125" style="10" customWidth="1"/>
    <col min="3" max="16384" width="9.1328125" style="10"/>
  </cols>
  <sheetData>
    <row r="1" spans="2:10" x14ac:dyDescent="0.45">
      <c r="B1" s="10" t="s">
        <v>15</v>
      </c>
      <c r="D1" s="10" t="s">
        <v>8</v>
      </c>
    </row>
    <row r="2" spans="2:10" x14ac:dyDescent="0.45">
      <c r="B2" s="10" t="s">
        <v>9</v>
      </c>
      <c r="C2" s="10">
        <v>5</v>
      </c>
      <c r="D2" s="10" t="str">
        <f>IF(C2=4,"(4 ECTS boda)",IF(C2=5,"(5 ECTS bodova)", IF(C2=6,"(6 ECTS bodova)")))</f>
        <v>(5 ECTS bodova)</v>
      </c>
    </row>
    <row r="3" spans="2:10" x14ac:dyDescent="0.45">
      <c r="B3" s="10" t="s">
        <v>10</v>
      </c>
      <c r="C3" s="10">
        <v>5</v>
      </c>
      <c r="D3" s="10" t="str">
        <f t="shared" ref="D3:D47" si="0">IF(C3=4,"(4 ECTS boda)",IF(C3=5,"(5 ECTS bodova)", IF(C3=6,"(6 ECTS bodova)")))</f>
        <v>(5 ECTS bodova)</v>
      </c>
    </row>
    <row r="4" spans="2:10" x14ac:dyDescent="0.45">
      <c r="B4" s="10" t="s">
        <v>11</v>
      </c>
      <c r="C4" s="10">
        <v>4</v>
      </c>
      <c r="D4" s="10" t="str">
        <f t="shared" si="0"/>
        <v>(4 ECTS boda)</v>
      </c>
    </row>
    <row r="5" spans="2:10" x14ac:dyDescent="0.45">
      <c r="B5" s="10" t="s">
        <v>12</v>
      </c>
      <c r="C5" s="10">
        <v>6</v>
      </c>
      <c r="D5" s="10" t="str">
        <f t="shared" si="0"/>
        <v>(6 ECTS bodova)</v>
      </c>
    </row>
    <row r="6" spans="2:10" x14ac:dyDescent="0.45">
      <c r="B6" s="10" t="s">
        <v>13</v>
      </c>
      <c r="C6" s="10">
        <v>6</v>
      </c>
      <c r="D6" s="10" t="str">
        <f t="shared" si="0"/>
        <v>(6 ECTS bodova)</v>
      </c>
    </row>
    <row r="7" spans="2:10" x14ac:dyDescent="0.45">
      <c r="B7" s="10" t="s">
        <v>14</v>
      </c>
      <c r="C7" s="10">
        <v>4</v>
      </c>
      <c r="D7" s="10" t="str">
        <f t="shared" si="0"/>
        <v>(4 ECTS boda)</v>
      </c>
      <c r="G7" s="10" t="s">
        <v>38</v>
      </c>
      <c r="J7" s="17" t="s">
        <v>39</v>
      </c>
    </row>
    <row r="9" spans="2:10" x14ac:dyDescent="0.45">
      <c r="B9" s="10" t="s">
        <v>16</v>
      </c>
      <c r="D9" s="10" t="s">
        <v>36</v>
      </c>
    </row>
    <row r="10" spans="2:10" x14ac:dyDescent="0.45">
      <c r="B10" s="10" t="s">
        <v>10</v>
      </c>
      <c r="C10" s="10">
        <v>5</v>
      </c>
      <c r="D10" s="10" t="str">
        <f t="shared" si="0"/>
        <v>(5 ECTS bodova)</v>
      </c>
    </row>
    <row r="11" spans="2:10" x14ac:dyDescent="0.45">
      <c r="B11" s="10" t="s">
        <v>11</v>
      </c>
      <c r="C11" s="10">
        <v>4</v>
      </c>
      <c r="D11" s="10" t="str">
        <f t="shared" si="0"/>
        <v>(4 ECTS boda)</v>
      </c>
    </row>
    <row r="12" spans="2:10" x14ac:dyDescent="0.45">
      <c r="B12" s="10" t="s">
        <v>17</v>
      </c>
      <c r="C12" s="10">
        <v>4</v>
      </c>
      <c r="D12" s="10" t="str">
        <f t="shared" si="0"/>
        <v>(4 ECTS boda)</v>
      </c>
    </row>
    <row r="13" spans="2:10" x14ac:dyDescent="0.45">
      <c r="B13" s="10" t="s">
        <v>18</v>
      </c>
      <c r="C13" s="10">
        <v>4</v>
      </c>
      <c r="D13" s="10" t="str">
        <f t="shared" si="0"/>
        <v>(4 ECTS boda)</v>
      </c>
    </row>
    <row r="14" spans="2:10" x14ac:dyDescent="0.45">
      <c r="B14" s="10" t="s">
        <v>14</v>
      </c>
      <c r="C14" s="10">
        <v>4</v>
      </c>
      <c r="D14" s="10" t="str">
        <f t="shared" si="0"/>
        <v>(4 ECTS boda)</v>
      </c>
      <c r="G14" s="10" t="s">
        <v>38</v>
      </c>
      <c r="J14" s="17" t="s">
        <v>39</v>
      </c>
    </row>
    <row r="16" spans="2:10" x14ac:dyDescent="0.45">
      <c r="B16" s="10" t="s">
        <v>19</v>
      </c>
      <c r="D16" s="10" t="s">
        <v>37</v>
      </c>
    </row>
    <row r="17" spans="2:10" x14ac:dyDescent="0.45">
      <c r="B17" s="10" t="s">
        <v>20</v>
      </c>
      <c r="C17" s="10">
        <v>6</v>
      </c>
      <c r="D17" s="10" t="str">
        <f t="shared" si="0"/>
        <v>(6 ECTS bodova)</v>
      </c>
    </row>
    <row r="18" spans="2:10" x14ac:dyDescent="0.45">
      <c r="B18" s="10" t="s">
        <v>21</v>
      </c>
      <c r="C18" s="10">
        <v>6</v>
      </c>
      <c r="D18" s="10" t="str">
        <f t="shared" si="0"/>
        <v>(6 ECTS bodova)</v>
      </c>
      <c r="G18" s="10" t="s">
        <v>38</v>
      </c>
      <c r="J18" s="17" t="s">
        <v>39</v>
      </c>
    </row>
    <row r="19" spans="2:10" x14ac:dyDescent="0.45">
      <c r="B19" s="10" t="s">
        <v>40</v>
      </c>
      <c r="C19" s="10">
        <v>6</v>
      </c>
      <c r="D19" s="10" t="str">
        <f t="shared" si="0"/>
        <v>(6 ECTS bodova)</v>
      </c>
      <c r="J19" s="17"/>
    </row>
    <row r="21" spans="2:10" x14ac:dyDescent="0.45">
      <c r="B21" s="10" t="s">
        <v>22</v>
      </c>
      <c r="D21" s="10" t="s">
        <v>36</v>
      </c>
    </row>
    <row r="22" spans="2:10" x14ac:dyDescent="0.45">
      <c r="B22" s="10" t="s">
        <v>23</v>
      </c>
      <c r="C22" s="10">
        <v>6</v>
      </c>
      <c r="D22" s="10" t="str">
        <f t="shared" si="0"/>
        <v>(6 ECTS bodova)</v>
      </c>
    </row>
    <row r="23" spans="2:10" x14ac:dyDescent="0.45">
      <c r="B23" s="10" t="s">
        <v>24</v>
      </c>
      <c r="C23" s="10">
        <v>6</v>
      </c>
      <c r="D23" s="10" t="str">
        <f t="shared" si="0"/>
        <v>(6 ECTS bodova)</v>
      </c>
    </row>
    <row r="24" spans="2:10" x14ac:dyDescent="0.45">
      <c r="B24" s="10" t="s">
        <v>17</v>
      </c>
      <c r="C24" s="10">
        <v>4</v>
      </c>
      <c r="D24" s="10" t="str">
        <f t="shared" si="0"/>
        <v>(4 ECTS boda)</v>
      </c>
    </row>
    <row r="25" spans="2:10" x14ac:dyDescent="0.45">
      <c r="B25" s="10" t="s">
        <v>14</v>
      </c>
      <c r="C25" s="10">
        <v>4</v>
      </c>
      <c r="D25" s="10" t="str">
        <f t="shared" si="0"/>
        <v>(4 ECTS boda)</v>
      </c>
      <c r="G25" s="10" t="s">
        <v>38</v>
      </c>
      <c r="J25" s="17" t="s">
        <v>39</v>
      </c>
    </row>
    <row r="26" spans="2:10" x14ac:dyDescent="0.45">
      <c r="B26" s="10" t="s">
        <v>41</v>
      </c>
      <c r="C26" s="10">
        <v>5</v>
      </c>
      <c r="D26" s="10" t="str">
        <f t="shared" si="0"/>
        <v>(5 ECTS bodova)</v>
      </c>
      <c r="J26" s="17"/>
    </row>
    <row r="28" spans="2:10" x14ac:dyDescent="0.45">
      <c r="B28" s="10" t="s">
        <v>25</v>
      </c>
      <c r="D28" s="10" t="s">
        <v>36</v>
      </c>
    </row>
    <row r="29" spans="2:10" x14ac:dyDescent="0.45">
      <c r="B29" s="10" t="s">
        <v>10</v>
      </c>
      <c r="C29" s="10">
        <v>5</v>
      </c>
      <c r="D29" s="10" t="str">
        <f t="shared" si="0"/>
        <v>(5 ECTS bodova)</v>
      </c>
    </row>
    <row r="30" spans="2:10" x14ac:dyDescent="0.45">
      <c r="B30" s="10" t="s">
        <v>11</v>
      </c>
      <c r="C30" s="10">
        <v>4</v>
      </c>
      <c r="D30" s="10" t="str">
        <f t="shared" si="0"/>
        <v>(4 ECTS boda)</v>
      </c>
    </row>
    <row r="31" spans="2:10" x14ac:dyDescent="0.45">
      <c r="B31" s="10" t="s">
        <v>26</v>
      </c>
      <c r="C31" s="10">
        <v>5</v>
      </c>
      <c r="D31" s="10" t="str">
        <f t="shared" si="0"/>
        <v>(5 ECTS bodova)</v>
      </c>
    </row>
    <row r="32" spans="2:10" x14ac:dyDescent="0.45">
      <c r="B32" s="10" t="s">
        <v>14</v>
      </c>
      <c r="C32" s="10">
        <v>4</v>
      </c>
      <c r="D32" s="10" t="str">
        <f t="shared" si="0"/>
        <v>(4 ECTS boda)</v>
      </c>
      <c r="G32" s="10" t="s">
        <v>38</v>
      </c>
      <c r="J32" s="17" t="s">
        <v>39</v>
      </c>
    </row>
    <row r="34" spans="2:10" x14ac:dyDescent="0.45">
      <c r="B34" s="10" t="s">
        <v>27</v>
      </c>
      <c r="D34" s="10" t="s">
        <v>36</v>
      </c>
    </row>
    <row r="35" spans="2:10" x14ac:dyDescent="0.45">
      <c r="B35" s="10" t="s">
        <v>10</v>
      </c>
      <c r="C35" s="10">
        <v>5</v>
      </c>
      <c r="D35" s="10" t="str">
        <f t="shared" si="0"/>
        <v>(5 ECTS bodova)</v>
      </c>
    </row>
    <row r="36" spans="2:10" x14ac:dyDescent="0.45">
      <c r="B36" s="10" t="s">
        <v>11</v>
      </c>
      <c r="C36" s="10">
        <v>4</v>
      </c>
      <c r="D36" s="10" t="str">
        <f t="shared" si="0"/>
        <v>(4 ECTS boda)</v>
      </c>
    </row>
    <row r="37" spans="2:10" x14ac:dyDescent="0.45">
      <c r="B37" s="10" t="s">
        <v>28</v>
      </c>
      <c r="C37" s="10">
        <v>4</v>
      </c>
      <c r="D37" s="10" t="str">
        <f t="shared" si="0"/>
        <v>(4 ECTS boda)</v>
      </c>
    </row>
    <row r="38" spans="2:10" x14ac:dyDescent="0.45">
      <c r="B38" s="10" t="s">
        <v>29</v>
      </c>
      <c r="C38" s="10">
        <v>5</v>
      </c>
      <c r="D38" s="10" t="str">
        <f t="shared" si="0"/>
        <v>(5 ECTS bodova)</v>
      </c>
      <c r="G38" s="10" t="s">
        <v>38</v>
      </c>
      <c r="J38" s="17" t="s">
        <v>39</v>
      </c>
    </row>
    <row r="40" spans="2:10" x14ac:dyDescent="0.45">
      <c r="B40" s="10" t="s">
        <v>30</v>
      </c>
      <c r="D40" s="10" t="s">
        <v>36</v>
      </c>
    </row>
    <row r="41" spans="2:10" x14ac:dyDescent="0.45">
      <c r="B41" s="10" t="s">
        <v>10</v>
      </c>
      <c r="C41" s="10">
        <v>5</v>
      </c>
      <c r="D41" s="10" t="str">
        <f t="shared" ref="D41:D43" si="1">IF(C41=4,"(4 ECTS boda)",IF(C41=5,"(5 ECTS bodova)", IF(C41=6,"(6 ECTS bodova)","(3 ECTS boda)")))</f>
        <v>(5 ECTS bodova)</v>
      </c>
    </row>
    <row r="42" spans="2:10" x14ac:dyDescent="0.45">
      <c r="B42" s="10" t="s">
        <v>31</v>
      </c>
      <c r="C42" s="10">
        <v>3</v>
      </c>
      <c r="D42" s="10" t="str">
        <f t="shared" si="1"/>
        <v>(3 ECTS boda)</v>
      </c>
    </row>
    <row r="43" spans="2:10" x14ac:dyDescent="0.45">
      <c r="B43" s="10" t="s">
        <v>32</v>
      </c>
      <c r="C43" s="10">
        <v>3</v>
      </c>
      <c r="D43" s="10" t="str">
        <f t="shared" si="1"/>
        <v>(3 ECTS boda)</v>
      </c>
    </row>
    <row r="44" spans="2:10" x14ac:dyDescent="0.45">
      <c r="B44" s="10" t="s">
        <v>33</v>
      </c>
      <c r="C44" s="10">
        <v>3</v>
      </c>
      <c r="D44" s="10" t="str">
        <f>IF(C44=4,"(4 ECTS boda)",IF(C44=5,"(5 ECTS bodova)", IF(C44=6,"(6 ECTS bodova)","(3 ECTS boda)")))</f>
        <v>(3 ECTS boda)</v>
      </c>
    </row>
    <row r="45" spans="2:10" x14ac:dyDescent="0.45">
      <c r="B45" s="10" t="s">
        <v>35</v>
      </c>
      <c r="C45" s="10">
        <v>4</v>
      </c>
      <c r="D45" s="10" t="str">
        <f t="shared" si="0"/>
        <v>(4 ECTS boda)</v>
      </c>
    </row>
    <row r="46" spans="2:10" x14ac:dyDescent="0.45">
      <c r="B46" s="10" t="s">
        <v>34</v>
      </c>
      <c r="C46" s="10">
        <v>4</v>
      </c>
      <c r="D46" s="10" t="str">
        <f t="shared" si="0"/>
        <v>(4 ECTS boda)</v>
      </c>
    </row>
    <row r="47" spans="2:10" x14ac:dyDescent="0.45">
      <c r="B47" s="10" t="s">
        <v>14</v>
      </c>
      <c r="C47" s="10">
        <v>4</v>
      </c>
      <c r="D47" s="10" t="str">
        <f t="shared" si="0"/>
        <v>(4 ECTS boda)</v>
      </c>
      <c r="G47" s="10" t="s">
        <v>38</v>
      </c>
      <c r="J47" s="17" t="s">
        <v>39</v>
      </c>
    </row>
  </sheetData>
  <sheetProtection algorithmName="SHA-512" hashValue="kULvA6aUaKMCBywdNxOttawI2bSqEmwgVTUjk0N+piwVxUSOOz+8ZXJEmpBnv1AEMjodjtRrD3iu80uJMngzkQ==" saltValue="/wVccTkDChgUXuS7B7kc8A==" spinCount="100000" sheet="1" objects="1" scenarios="1" selectLockedCells="1" selectUnlockedCells="1"/>
  <sortState ref="B40:C46">
    <sortCondition ref="B40:B4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Obrazac za print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Štefica Mrvelj</dc:creator>
  <cp:lastModifiedBy>MM</cp:lastModifiedBy>
  <cp:lastPrinted>2013-08-22T08:40:11Z</cp:lastPrinted>
  <dcterms:created xsi:type="dcterms:W3CDTF">2013-08-21T09:49:46Z</dcterms:created>
  <dcterms:modified xsi:type="dcterms:W3CDTF">2018-07-13T06:57:32Z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